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15" windowWidth="18975" windowHeight="12465"/>
  </bookViews>
  <sheets>
    <sheet name="Sheet1" sheetId="2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Print_Area" localSheetId="0">Sheet1!$A$1:$D$24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9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D20" i="2" l="1"/>
  <c r="C20" i="2"/>
  <c r="B20" i="2"/>
  <c r="D19" i="2"/>
  <c r="C19" i="2"/>
  <c r="B19" i="2"/>
  <c r="D5" i="2"/>
  <c r="C5" i="2"/>
  <c r="B5" i="2"/>
  <c r="D4" i="2"/>
  <c r="D37" i="2" s="1"/>
  <c r="C4" i="2"/>
  <c r="C37" i="2" s="1"/>
  <c r="B4" i="2"/>
  <c r="B37" i="2" s="1"/>
  <c r="C39" i="2" l="1"/>
  <c r="C38" i="2"/>
  <c r="C16" i="2" s="1"/>
  <c r="C22" i="2" s="1"/>
  <c r="B38" i="2"/>
  <c r="B39" i="2"/>
  <c r="B16" i="2"/>
  <c r="D38" i="2"/>
  <c r="D39" i="2"/>
  <c r="D14" i="2" s="1"/>
  <c r="D16" i="2"/>
  <c r="B22" i="2"/>
  <c r="D22" i="2"/>
  <c r="D21" i="2" l="1"/>
  <c r="D24" i="2" s="1"/>
  <c r="D15" i="2"/>
  <c r="C14" i="2"/>
  <c r="B14" i="2"/>
  <c r="C21" i="2" l="1"/>
  <c r="C24" i="2" s="1"/>
  <c r="C15" i="2"/>
  <c r="B21" i="2"/>
  <c r="B24" i="2" s="1"/>
  <c r="B15" i="2"/>
</calcChain>
</file>

<file path=xl/sharedStrings.xml><?xml version="1.0" encoding="utf-8"?>
<sst xmlns="http://schemas.openxmlformats.org/spreadsheetml/2006/main" count="25" uniqueCount="23">
  <si>
    <t>Decision queueing model for convenience store</t>
  </si>
  <si>
    <t>Inputs</t>
  </si>
  <si>
    <t>Decision 1</t>
  </si>
  <si>
    <t>Decision 2</t>
  </si>
  <si>
    <t>Decision 3</t>
  </si>
  <si>
    <t>Arrival rate (customers per minute)</t>
  </si>
  <si>
    <t>Service rate (customers per minute)</t>
  </si>
  <si>
    <t>Maximum customers (before others go elsewhere)</t>
  </si>
  <si>
    <t>Cost of extra person per hour</t>
  </si>
  <si>
    <t>Cost of leasing new cash register per hour</t>
  </si>
  <si>
    <t>Cost per customer per hour waiting in line</t>
  </si>
  <si>
    <t>Cost per customer who doesn't enter the store</t>
  </si>
  <si>
    <t>Outputs</t>
  </si>
  <si>
    <t>Average number in line</t>
  </si>
  <si>
    <t>Average time (minutes) spent in line</t>
  </si>
  <si>
    <t>Percentage of potential arrivals who don't enter</t>
  </si>
  <si>
    <t>Cost information</t>
  </si>
  <si>
    <t>Cost per hour of waiting time</t>
  </si>
  <si>
    <t>Cost per hour of lost customers</t>
  </si>
  <si>
    <t>Total cost per hour</t>
  </si>
  <si>
    <t>rho</t>
  </si>
  <si>
    <t>p0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</si>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</sst>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164" formatCode="0.0"/>
    <numFmt numFmtId="165" formatCode="0.000"/>
    <numFmt numFmtId="166" formatCode="0.0%"/>
    <numFmt numFmtId="167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66" fontId="2" fillId="0" borderId="0" xfId="2" applyNumberFormat="1" applyFont="1"/>
    <xf numFmtId="0" fontId="3" fillId="0" borderId="0" xfId="1" applyFont="1"/>
    <xf numFmtId="0" fontId="4" fillId="0" borderId="0" xfId="1" applyFont="1"/>
    <xf numFmtId="6" fontId="4" fillId="0" borderId="0" xfId="1" applyNumberFormat="1" applyFont="1"/>
    <xf numFmtId="2" fontId="4" fillId="0" borderId="0" xfId="1" applyNumberFormat="1" applyFont="1"/>
    <xf numFmtId="167" fontId="4" fillId="0" borderId="0" xfId="1" applyNumberFormat="1" applyFont="1"/>
    <xf numFmtId="0" fontId="4" fillId="0" borderId="0" xfId="1" applyFont="1" applyAlignment="1">
      <alignment horizontal="right"/>
    </xf>
    <xf numFmtId="164" fontId="4" fillId="2" borderId="0" xfId="1" applyNumberFormat="1" applyFont="1" applyFill="1"/>
    <xf numFmtId="0" fontId="4" fillId="2" borderId="0" xfId="1" applyFont="1" applyFill="1"/>
    <xf numFmtId="165" fontId="4" fillId="2" borderId="0" xfId="1" applyNumberFormat="1" applyFont="1" applyFill="1"/>
    <xf numFmtId="6" fontId="4" fillId="2" borderId="0" xfId="1" applyNumberFormat="1" applyFont="1" applyFill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9"/>
  <sheetViews>
    <sheetView tabSelected="1" workbookViewId="0">
      <selection activeCell="A2" sqref="A2"/>
    </sheetView>
  </sheetViews>
  <sheetFormatPr defaultRowHeight="15" x14ac:dyDescent="0.25"/>
  <cols>
    <col min="1" max="1" width="46.85546875" style="3" customWidth="1"/>
    <col min="2" max="4" width="12" style="3" bestFit="1" customWidth="1"/>
    <col min="5" max="256" width="9.140625" style="3"/>
    <col min="257" max="257" width="41.140625" style="3" customWidth="1"/>
    <col min="258" max="512" width="9.140625" style="3"/>
    <col min="513" max="513" width="41.140625" style="3" customWidth="1"/>
    <col min="514" max="768" width="9.140625" style="3"/>
    <col min="769" max="769" width="41.140625" style="3" customWidth="1"/>
    <col min="770" max="1024" width="9.140625" style="3"/>
    <col min="1025" max="1025" width="41.140625" style="3" customWidth="1"/>
    <col min="1026" max="1280" width="9.140625" style="3"/>
    <col min="1281" max="1281" width="41.140625" style="3" customWidth="1"/>
    <col min="1282" max="1536" width="9.140625" style="3"/>
    <col min="1537" max="1537" width="41.140625" style="3" customWidth="1"/>
    <col min="1538" max="1792" width="9.140625" style="3"/>
    <col min="1793" max="1793" width="41.140625" style="3" customWidth="1"/>
    <col min="1794" max="2048" width="9.140625" style="3"/>
    <col min="2049" max="2049" width="41.140625" style="3" customWidth="1"/>
    <col min="2050" max="2304" width="9.140625" style="3"/>
    <col min="2305" max="2305" width="41.140625" style="3" customWidth="1"/>
    <col min="2306" max="2560" width="9.140625" style="3"/>
    <col min="2561" max="2561" width="41.140625" style="3" customWidth="1"/>
    <col min="2562" max="2816" width="9.140625" style="3"/>
    <col min="2817" max="2817" width="41.140625" style="3" customWidth="1"/>
    <col min="2818" max="3072" width="9.140625" style="3"/>
    <col min="3073" max="3073" width="41.140625" style="3" customWidth="1"/>
    <col min="3074" max="3328" width="9.140625" style="3"/>
    <col min="3329" max="3329" width="41.140625" style="3" customWidth="1"/>
    <col min="3330" max="3584" width="9.140625" style="3"/>
    <col min="3585" max="3585" width="41.140625" style="3" customWidth="1"/>
    <col min="3586" max="3840" width="9.140625" style="3"/>
    <col min="3841" max="3841" width="41.140625" style="3" customWidth="1"/>
    <col min="3842" max="4096" width="9.140625" style="3"/>
    <col min="4097" max="4097" width="41.140625" style="3" customWidth="1"/>
    <col min="4098" max="4352" width="9.140625" style="3"/>
    <col min="4353" max="4353" width="41.140625" style="3" customWidth="1"/>
    <col min="4354" max="4608" width="9.140625" style="3"/>
    <col min="4609" max="4609" width="41.140625" style="3" customWidth="1"/>
    <col min="4610" max="4864" width="9.140625" style="3"/>
    <col min="4865" max="4865" width="41.140625" style="3" customWidth="1"/>
    <col min="4866" max="5120" width="9.140625" style="3"/>
    <col min="5121" max="5121" width="41.140625" style="3" customWidth="1"/>
    <col min="5122" max="5376" width="9.140625" style="3"/>
    <col min="5377" max="5377" width="41.140625" style="3" customWidth="1"/>
    <col min="5378" max="5632" width="9.140625" style="3"/>
    <col min="5633" max="5633" width="41.140625" style="3" customWidth="1"/>
    <col min="5634" max="5888" width="9.140625" style="3"/>
    <col min="5889" max="5889" width="41.140625" style="3" customWidth="1"/>
    <col min="5890" max="6144" width="9.140625" style="3"/>
    <col min="6145" max="6145" width="41.140625" style="3" customWidth="1"/>
    <col min="6146" max="6400" width="9.140625" style="3"/>
    <col min="6401" max="6401" width="41.140625" style="3" customWidth="1"/>
    <col min="6402" max="6656" width="9.140625" style="3"/>
    <col min="6657" max="6657" width="41.140625" style="3" customWidth="1"/>
    <col min="6658" max="6912" width="9.140625" style="3"/>
    <col min="6913" max="6913" width="41.140625" style="3" customWidth="1"/>
    <col min="6914" max="7168" width="9.140625" style="3"/>
    <col min="7169" max="7169" width="41.140625" style="3" customWidth="1"/>
    <col min="7170" max="7424" width="9.140625" style="3"/>
    <col min="7425" max="7425" width="41.140625" style="3" customWidth="1"/>
    <col min="7426" max="7680" width="9.140625" style="3"/>
    <col min="7681" max="7681" width="41.140625" style="3" customWidth="1"/>
    <col min="7682" max="7936" width="9.140625" style="3"/>
    <col min="7937" max="7937" width="41.140625" style="3" customWidth="1"/>
    <col min="7938" max="8192" width="9.140625" style="3"/>
    <col min="8193" max="8193" width="41.140625" style="3" customWidth="1"/>
    <col min="8194" max="8448" width="9.140625" style="3"/>
    <col min="8449" max="8449" width="41.140625" style="3" customWidth="1"/>
    <col min="8450" max="8704" width="9.140625" style="3"/>
    <col min="8705" max="8705" width="41.140625" style="3" customWidth="1"/>
    <col min="8706" max="8960" width="9.140625" style="3"/>
    <col min="8961" max="8961" width="41.140625" style="3" customWidth="1"/>
    <col min="8962" max="9216" width="9.140625" style="3"/>
    <col min="9217" max="9217" width="41.140625" style="3" customWidth="1"/>
    <col min="9218" max="9472" width="9.140625" style="3"/>
    <col min="9473" max="9473" width="41.140625" style="3" customWidth="1"/>
    <col min="9474" max="9728" width="9.140625" style="3"/>
    <col min="9729" max="9729" width="41.140625" style="3" customWidth="1"/>
    <col min="9730" max="9984" width="9.140625" style="3"/>
    <col min="9985" max="9985" width="41.140625" style="3" customWidth="1"/>
    <col min="9986" max="10240" width="9.140625" style="3"/>
    <col min="10241" max="10241" width="41.140625" style="3" customWidth="1"/>
    <col min="10242" max="10496" width="9.140625" style="3"/>
    <col min="10497" max="10497" width="41.140625" style="3" customWidth="1"/>
    <col min="10498" max="10752" width="9.140625" style="3"/>
    <col min="10753" max="10753" width="41.140625" style="3" customWidth="1"/>
    <col min="10754" max="11008" width="9.140625" style="3"/>
    <col min="11009" max="11009" width="41.140625" style="3" customWidth="1"/>
    <col min="11010" max="11264" width="9.140625" style="3"/>
    <col min="11265" max="11265" width="41.140625" style="3" customWidth="1"/>
    <col min="11266" max="11520" width="9.140625" style="3"/>
    <col min="11521" max="11521" width="41.140625" style="3" customWidth="1"/>
    <col min="11522" max="11776" width="9.140625" style="3"/>
    <col min="11777" max="11777" width="41.140625" style="3" customWidth="1"/>
    <col min="11778" max="12032" width="9.140625" style="3"/>
    <col min="12033" max="12033" width="41.140625" style="3" customWidth="1"/>
    <col min="12034" max="12288" width="9.140625" style="3"/>
    <col min="12289" max="12289" width="41.140625" style="3" customWidth="1"/>
    <col min="12290" max="12544" width="9.140625" style="3"/>
    <col min="12545" max="12545" width="41.140625" style="3" customWidth="1"/>
    <col min="12546" max="12800" width="9.140625" style="3"/>
    <col min="12801" max="12801" width="41.140625" style="3" customWidth="1"/>
    <col min="12802" max="13056" width="9.140625" style="3"/>
    <col min="13057" max="13057" width="41.140625" style="3" customWidth="1"/>
    <col min="13058" max="13312" width="9.140625" style="3"/>
    <col min="13313" max="13313" width="41.140625" style="3" customWidth="1"/>
    <col min="13314" max="13568" width="9.140625" style="3"/>
    <col min="13569" max="13569" width="41.140625" style="3" customWidth="1"/>
    <col min="13570" max="13824" width="9.140625" style="3"/>
    <col min="13825" max="13825" width="41.140625" style="3" customWidth="1"/>
    <col min="13826" max="14080" width="9.140625" style="3"/>
    <col min="14081" max="14081" width="41.140625" style="3" customWidth="1"/>
    <col min="14082" max="14336" width="9.140625" style="3"/>
    <col min="14337" max="14337" width="41.140625" style="3" customWidth="1"/>
    <col min="14338" max="14592" width="9.140625" style="3"/>
    <col min="14593" max="14593" width="41.140625" style="3" customWidth="1"/>
    <col min="14594" max="14848" width="9.140625" style="3"/>
    <col min="14849" max="14849" width="41.140625" style="3" customWidth="1"/>
    <col min="14850" max="15104" width="9.140625" style="3"/>
    <col min="15105" max="15105" width="41.140625" style="3" customWidth="1"/>
    <col min="15106" max="15360" width="9.140625" style="3"/>
    <col min="15361" max="15361" width="41.140625" style="3" customWidth="1"/>
    <col min="15362" max="15616" width="9.140625" style="3"/>
    <col min="15617" max="15617" width="41.140625" style="3" customWidth="1"/>
    <col min="15618" max="15872" width="9.140625" style="3"/>
    <col min="15873" max="15873" width="41.140625" style="3" customWidth="1"/>
    <col min="15874" max="16128" width="9.140625" style="3"/>
    <col min="16129" max="16129" width="41.140625" style="3" customWidth="1"/>
    <col min="16130" max="16384" width="9.140625" style="3"/>
  </cols>
  <sheetData>
    <row r="1" spans="1:4" x14ac:dyDescent="0.25">
      <c r="A1" s="2" t="s">
        <v>0</v>
      </c>
    </row>
    <row r="3" spans="1:4" x14ac:dyDescent="0.25">
      <c r="A3" s="2" t="s">
        <v>1</v>
      </c>
      <c r="B3" s="7" t="s">
        <v>2</v>
      </c>
      <c r="C3" s="7" t="s">
        <v>3</v>
      </c>
      <c r="D3" s="7" t="s">
        <v>4</v>
      </c>
    </row>
    <row r="4" spans="1:4" x14ac:dyDescent="0.25">
      <c r="A4" s="3" t="s">
        <v>5</v>
      </c>
      <c r="B4" s="8">
        <f>1/2</f>
        <v>0.5</v>
      </c>
      <c r="C4" s="8">
        <f>1/2</f>
        <v>0.5</v>
      </c>
      <c r="D4" s="8">
        <f>1/2</f>
        <v>0.5</v>
      </c>
    </row>
    <row r="5" spans="1:4" x14ac:dyDescent="0.25">
      <c r="A5" s="3" t="s">
        <v>6</v>
      </c>
      <c r="B5" s="9">
        <f>1/2.5</f>
        <v>0.4</v>
      </c>
      <c r="C5" s="10">
        <f>1/1.8</f>
        <v>0.55555555555555558</v>
      </c>
      <c r="D5" s="9">
        <f>1/1.25</f>
        <v>0.8</v>
      </c>
    </row>
    <row r="6" spans="1:4" x14ac:dyDescent="0.25">
      <c r="A6" s="3" t="s">
        <v>7</v>
      </c>
      <c r="B6" s="9">
        <v>5</v>
      </c>
      <c r="C6" s="9">
        <v>5</v>
      </c>
      <c r="D6" s="9">
        <v>5</v>
      </c>
    </row>
    <row r="8" spans="1:4" x14ac:dyDescent="0.25">
      <c r="A8" s="3" t="s">
        <v>8</v>
      </c>
      <c r="B8" s="11">
        <v>0</v>
      </c>
      <c r="C8" s="11">
        <v>8</v>
      </c>
      <c r="D8" s="11">
        <v>0</v>
      </c>
    </row>
    <row r="9" spans="1:4" x14ac:dyDescent="0.25">
      <c r="A9" s="3" t="s">
        <v>9</v>
      </c>
      <c r="B9" s="11">
        <v>0</v>
      </c>
      <c r="C9" s="11">
        <v>0</v>
      </c>
      <c r="D9" s="11">
        <v>11</v>
      </c>
    </row>
    <row r="10" spans="1:4" x14ac:dyDescent="0.25">
      <c r="A10" s="3" t="s">
        <v>10</v>
      </c>
      <c r="B10" s="11">
        <v>13</v>
      </c>
      <c r="C10" s="11">
        <v>13</v>
      </c>
      <c r="D10" s="11">
        <v>13</v>
      </c>
    </row>
    <row r="11" spans="1:4" x14ac:dyDescent="0.25">
      <c r="A11" s="3" t="s">
        <v>11</v>
      </c>
      <c r="B11" s="11">
        <v>25</v>
      </c>
      <c r="C11" s="11">
        <v>25</v>
      </c>
      <c r="D11" s="11">
        <v>25</v>
      </c>
    </row>
    <row r="13" spans="1:4" x14ac:dyDescent="0.25">
      <c r="A13" s="2" t="s">
        <v>12</v>
      </c>
    </row>
    <row r="14" spans="1:4" x14ac:dyDescent="0.25">
      <c r="A14" s="3" t="s">
        <v>13</v>
      </c>
      <c r="B14" s="5">
        <f>B39-(1-B38)</f>
        <v>2.2204874663891059</v>
      </c>
      <c r="C14" s="5">
        <f>C39-(1-C38)</f>
        <v>1.4082025956176247</v>
      </c>
      <c r="D14" s="5">
        <f>D39-(1-D38)</f>
        <v>0.68513988779769519</v>
      </c>
    </row>
    <row r="15" spans="1:4" x14ac:dyDescent="0.25">
      <c r="A15" s="3" t="s">
        <v>14</v>
      </c>
      <c r="B15" s="5">
        <f>B14/(B4*(1-B16))</f>
        <v>6.0923369823893392</v>
      </c>
      <c r="C15" s="5">
        <f>C14/(C4*(1-C16))</f>
        <v>3.2225147127054212</v>
      </c>
      <c r="D15" s="5">
        <f>D14/(D4*(1-D16))</f>
        <v>1.4244509665013663</v>
      </c>
    </row>
    <row r="16" spans="1:4" x14ac:dyDescent="0.25">
      <c r="A16" s="3" t="s">
        <v>15</v>
      </c>
      <c r="B16" s="1">
        <f>B37^B6*B38</f>
        <v>0.27105559892445136</v>
      </c>
      <c r="C16" s="1">
        <f>C37^C6*C38</f>
        <v>0.12602254998836851</v>
      </c>
      <c r="D16" s="1">
        <f>D37^D6*D38</f>
        <v>3.8029523079356968E-2</v>
      </c>
    </row>
    <row r="18" spans="1:4" x14ac:dyDescent="0.25">
      <c r="A18" s="2" t="s">
        <v>16</v>
      </c>
    </row>
    <row r="19" spans="1:4" x14ac:dyDescent="0.25">
      <c r="A19" s="3" t="s">
        <v>8</v>
      </c>
      <c r="B19" s="4">
        <f t="shared" ref="B19:D20" si="0">B8</f>
        <v>0</v>
      </c>
      <c r="C19" s="4">
        <f t="shared" si="0"/>
        <v>8</v>
      </c>
      <c r="D19" s="4">
        <f t="shared" si="0"/>
        <v>0</v>
      </c>
    </row>
    <row r="20" spans="1:4" x14ac:dyDescent="0.25">
      <c r="A20" s="3" t="s">
        <v>9</v>
      </c>
      <c r="B20" s="4">
        <f t="shared" si="0"/>
        <v>0</v>
      </c>
      <c r="C20" s="4">
        <f t="shared" si="0"/>
        <v>0</v>
      </c>
      <c r="D20" s="4">
        <f t="shared" si="0"/>
        <v>11</v>
      </c>
    </row>
    <row r="21" spans="1:4" x14ac:dyDescent="0.25">
      <c r="A21" s="3" t="s">
        <v>17</v>
      </c>
      <c r="B21" s="6">
        <f>B10*B14</f>
        <v>28.866337063058378</v>
      </c>
      <c r="C21" s="6">
        <f>C10*C14</f>
        <v>18.306633743029121</v>
      </c>
      <c r="D21" s="6">
        <f>D10*D14</f>
        <v>8.906818541370038</v>
      </c>
    </row>
    <row r="22" spans="1:4" x14ac:dyDescent="0.25">
      <c r="A22" s="3" t="s">
        <v>18</v>
      </c>
      <c r="B22" s="6">
        <f>B4*60*B16*B11</f>
        <v>203.29169919333853</v>
      </c>
      <c r="C22" s="6">
        <f>C4*60*C16*C11</f>
        <v>94.516912491276386</v>
      </c>
      <c r="D22" s="6">
        <f>D4*60*D16*D11</f>
        <v>28.522142309517729</v>
      </c>
    </row>
    <row r="23" spans="1:4" x14ac:dyDescent="0.25">
      <c r="B23" s="6"/>
      <c r="C23" s="6"/>
      <c r="D23" s="6"/>
    </row>
    <row r="24" spans="1:4" x14ac:dyDescent="0.25">
      <c r="A24" s="3" t="s">
        <v>19</v>
      </c>
      <c r="B24" s="6">
        <f>SUM(B19:B22)</f>
        <v>232.15803625639691</v>
      </c>
      <c r="C24" s="6">
        <f>SUM(C19:C22)</f>
        <v>120.82354623430551</v>
      </c>
      <c r="D24" s="6">
        <f>SUM(D19:D22)</f>
        <v>48.428960850887762</v>
      </c>
    </row>
    <row r="37" spans="1:4" x14ac:dyDescent="0.25">
      <c r="A37" s="3" t="s">
        <v>20</v>
      </c>
      <c r="B37" s="3">
        <f>B4/B5</f>
        <v>1.25</v>
      </c>
      <c r="C37" s="3">
        <f>C4/C5</f>
        <v>0.89999999999999991</v>
      </c>
      <c r="D37" s="3">
        <f>D4/D5</f>
        <v>0.625</v>
      </c>
    </row>
    <row r="38" spans="1:4" x14ac:dyDescent="0.25">
      <c r="A38" s="3" t="s">
        <v>21</v>
      </c>
      <c r="B38" s="3">
        <f>(1-B37)/(1-B37^(B6+1))</f>
        <v>8.8819498655564225E-2</v>
      </c>
      <c r="C38" s="3">
        <f>(1-C37)/(1-C37^(C6+1))</f>
        <v>0.21342029498953174</v>
      </c>
      <c r="D38" s="3">
        <f>(1-D37)/(1-D37^(D6+1))</f>
        <v>0.39876845192459809</v>
      </c>
    </row>
    <row r="39" spans="1:4" x14ac:dyDescent="0.25">
      <c r="A39" s="3" t="s">
        <v>22</v>
      </c>
      <c r="B39" s="3">
        <f>B37*(1-(B6+1)*B37^B6+B6*B37^(B6+1))/((1-B37^(B6+1))*(1-B37))</f>
        <v>3.1316679677335415</v>
      </c>
      <c r="C39" s="3">
        <f>C37*(1-(C6+1)*C37^C6+C6*C37^(C6+1))/((1-C37^(C6+1))*(1-C37))</f>
        <v>2.1947823006280931</v>
      </c>
      <c r="D39" s="3">
        <f>D37*(1-(D6+1)*D37^D6+D6*D37^(D6+1))/((1-D37^(D6+1))*(1-D37))</f>
        <v>1.2863714358730971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2008-02-22T19:51:14Z</cp:lastPrinted>
  <dcterms:created xsi:type="dcterms:W3CDTF">2007-05-15T19:56:54Z</dcterms:created>
  <dcterms:modified xsi:type="dcterms:W3CDTF">2010-08-27T18:47:50Z</dcterms:modified>
</cp:coreProperties>
</file>